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panet\OneDrive\Documentos\"/>
    </mc:Choice>
  </mc:AlternateContent>
  <xr:revisionPtr revIDLastSave="7" documentId="11_39C922370D18B128380C6C00B81D39451C2FAFC4" xr6:coauthVersionLast="43" xr6:coauthVersionMax="43" xr10:uidLastSave="{98FD66D3-3F10-8C46-A9E2-3EFD68B2249B}"/>
  <bookViews>
    <workbookView xWindow="0" yWindow="0" windowWidth="24000" windowHeight="136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" i="1"/>
  <c r="E3" i="1"/>
  <c r="E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F4" i="1"/>
  <c r="F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B3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<sst xmlns="http://schemas.openxmlformats.org/spreadsheetml/2006/main" count="28" uniqueCount="28">
  <si>
    <t>1 litro</t>
  </si>
  <si>
    <t>2 litros</t>
  </si>
  <si>
    <t>3 litros</t>
  </si>
  <si>
    <t>5 litros</t>
  </si>
  <si>
    <t>6 litros</t>
  </si>
  <si>
    <t>8 litros</t>
  </si>
  <si>
    <t>9 litros</t>
  </si>
  <si>
    <t>4 litros</t>
  </si>
  <si>
    <t>7  litros</t>
  </si>
  <si>
    <t>10 litros</t>
  </si>
  <si>
    <t>11 litros</t>
  </si>
  <si>
    <t>12 litros</t>
  </si>
  <si>
    <t>13 litros</t>
  </si>
  <si>
    <t>14 litros</t>
  </si>
  <si>
    <t>15 litros</t>
  </si>
  <si>
    <t>16 litros</t>
  </si>
  <si>
    <t>17 litros</t>
  </si>
  <si>
    <t>18 litros</t>
  </si>
  <si>
    <t>19 litros</t>
  </si>
  <si>
    <t>20 litros</t>
  </si>
  <si>
    <t>Mejorante</t>
  </si>
  <si>
    <t>Sal</t>
  </si>
  <si>
    <t>Agua</t>
  </si>
  <si>
    <t>barras</t>
  </si>
  <si>
    <t>Temperatura:</t>
  </si>
  <si>
    <t>levadura total (en pruebas)</t>
  </si>
  <si>
    <t>B25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</si>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</sst>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 xr3:uid="{AEA406A1-0E4B-5B11-9CD5-51D6E497D94C}">
      <selection activeCell="B2" sqref="B2"/>
    </sheetView>
  </sheetViews>
  <sheetFormatPr defaultColWidth="10.76171875" defaultRowHeight="15" x14ac:dyDescent="0.2"/>
  <cols>
    <col min="1" max="1" width="12.9140625" customWidth="1"/>
    <col min="5" max="5" width="24.75" customWidth="1"/>
    <col min="6" max="6" width="7.6640625" customWidth="1"/>
    <col min="7" max="7" width="13.71875" customWidth="1"/>
    <col min="8" max="8" width="39.546875" customWidth="1"/>
  </cols>
  <sheetData>
    <row r="1" spans="1:13" x14ac:dyDescent="0.2">
      <c r="A1" t="s">
        <v>22</v>
      </c>
      <c r="B1" t="s">
        <v>20</v>
      </c>
      <c r="C1" t="s">
        <v>21</v>
      </c>
      <c r="D1" t="s">
        <v>23</v>
      </c>
      <c r="E1" t="s">
        <v>25</v>
      </c>
      <c r="H1">
        <f>B25</f>
        <v>23</v>
      </c>
    </row>
    <row r="2" spans="1:13" x14ac:dyDescent="0.2">
      <c r="A2" t="s">
        <v>0</v>
      </c>
      <c r="B2">
        <v>12</v>
      </c>
      <c r="C2">
        <v>43</v>
      </c>
      <c r="D2">
        <v>10</v>
      </c>
      <c r="E2">
        <f>5*B25*1</f>
        <v>115</v>
      </c>
      <c r="F2">
        <f>115/B25*1</f>
        <v>5</v>
      </c>
      <c r="G2">
        <f>B25/115*1</f>
        <v>0.2</v>
      </c>
      <c r="H2">
        <f>B25</f>
        <v>23</v>
      </c>
    </row>
    <row r="3" spans="1:13" x14ac:dyDescent="0.2">
      <c r="A3" t="s">
        <v>1</v>
      </c>
      <c r="B3">
        <f>B2*2</f>
        <v>24</v>
      </c>
      <c r="C3">
        <f>C2*2</f>
        <v>86</v>
      </c>
      <c r="D3">
        <v>20</v>
      </c>
      <c r="E3">
        <f>5*B25*2</f>
        <v>230</v>
      </c>
      <c r="F3">
        <f>115/B25*2</f>
        <v>10</v>
      </c>
      <c r="G3">
        <f>B25/115*2</f>
        <v>0.4</v>
      </c>
      <c r="H3">
        <f>B25</f>
        <v>23</v>
      </c>
    </row>
    <row r="4" spans="1:13" x14ac:dyDescent="0.2">
      <c r="A4" t="s">
        <v>2</v>
      </c>
      <c r="B4">
        <f>B2*3</f>
        <v>36</v>
      </c>
      <c r="C4">
        <f>C2*3</f>
        <v>129</v>
      </c>
      <c r="D4">
        <v>30</v>
      </c>
      <c r="E4">
        <f>5*B25*3</f>
        <v>345</v>
      </c>
      <c r="F4">
        <f>115/B25*3</f>
        <v>15</v>
      </c>
      <c r="G4">
        <f>B25/115*3</f>
        <v>0.60000000000000009</v>
      </c>
      <c r="H4">
        <f>B25</f>
        <v>23</v>
      </c>
    </row>
    <row r="5" spans="1:13" x14ac:dyDescent="0.2">
      <c r="A5" t="s">
        <v>7</v>
      </c>
      <c r="B5">
        <f>B2*4</f>
        <v>48</v>
      </c>
      <c r="C5">
        <f>C2*4</f>
        <v>172</v>
      </c>
      <c r="D5">
        <v>40</v>
      </c>
      <c r="E5">
        <f>5*B25*4</f>
        <v>460</v>
      </c>
      <c r="F5">
        <f>115/B25*4</f>
        <v>20</v>
      </c>
      <c r="G5">
        <f>B25/115*4</f>
        <v>0.8</v>
      </c>
      <c r="H5">
        <f>B25</f>
        <v>23</v>
      </c>
    </row>
    <row r="6" spans="1:13" x14ac:dyDescent="0.2">
      <c r="A6" t="s">
        <v>3</v>
      </c>
      <c r="B6">
        <f>B2*5</f>
        <v>60</v>
      </c>
      <c r="C6">
        <f>C2*5</f>
        <v>215</v>
      </c>
      <c r="D6">
        <v>50</v>
      </c>
      <c r="E6">
        <f>5*B25*5</f>
        <v>575</v>
      </c>
      <c r="F6">
        <f>115/B25*5</f>
        <v>25</v>
      </c>
      <c r="G6">
        <f>B25/115*5</f>
        <v>1</v>
      </c>
      <c r="H6">
        <f>B25</f>
        <v>23</v>
      </c>
    </row>
    <row r="7" spans="1:13" x14ac:dyDescent="0.2">
      <c r="A7" t="s">
        <v>4</v>
      </c>
      <c r="B7">
        <f>B2*6</f>
        <v>72</v>
      </c>
      <c r="C7">
        <f>C2*6</f>
        <v>258</v>
      </c>
      <c r="D7">
        <v>60</v>
      </c>
      <c r="E7">
        <f>5*B25*6</f>
        <v>690</v>
      </c>
      <c r="F7">
        <f>115/B25*6</f>
        <v>30</v>
      </c>
      <c r="G7">
        <f>B25/115*6</f>
        <v>1.2000000000000002</v>
      </c>
      <c r="H7">
        <f>B25</f>
        <v>23</v>
      </c>
    </row>
    <row r="8" spans="1:13" x14ac:dyDescent="0.2">
      <c r="A8" t="s">
        <v>8</v>
      </c>
      <c r="B8">
        <f>B2*7</f>
        <v>84</v>
      </c>
      <c r="C8">
        <f>C2*7</f>
        <v>301</v>
      </c>
      <c r="D8">
        <v>70</v>
      </c>
      <c r="E8">
        <f>5*B25*7</f>
        <v>805</v>
      </c>
      <c r="F8">
        <f>115/B25*7</f>
        <v>35</v>
      </c>
      <c r="G8">
        <f>B25/115*7</f>
        <v>1.4000000000000001</v>
      </c>
      <c r="H8">
        <f>B25</f>
        <v>23</v>
      </c>
      <c r="L8">
        <v>23</v>
      </c>
      <c r="M8">
        <v>115</v>
      </c>
    </row>
    <row r="9" spans="1:13" x14ac:dyDescent="0.2">
      <c r="A9" t="s">
        <v>5</v>
      </c>
      <c r="B9">
        <f>B2*8</f>
        <v>96</v>
      </c>
      <c r="C9">
        <f>C2*8</f>
        <v>344</v>
      </c>
      <c r="D9">
        <v>80</v>
      </c>
      <c r="E9">
        <f>5*B25*8</f>
        <v>920</v>
      </c>
      <c r="F9">
        <f>115/B25*8</f>
        <v>40</v>
      </c>
      <c r="G9">
        <f>B25/115*8</f>
        <v>1.6</v>
      </c>
      <c r="H9">
        <f>B25</f>
        <v>23</v>
      </c>
      <c r="L9" t="s">
        <v>26</v>
      </c>
      <c r="M9" t="s">
        <v>27</v>
      </c>
    </row>
    <row r="10" spans="1:13" x14ac:dyDescent="0.2">
      <c r="A10" t="s">
        <v>6</v>
      </c>
      <c r="B10">
        <f>B2*9</f>
        <v>108</v>
      </c>
      <c r="C10">
        <f>C2*9</f>
        <v>387</v>
      </c>
      <c r="D10">
        <v>90</v>
      </c>
      <c r="E10">
        <f>5*B25*9</f>
        <v>1035</v>
      </c>
      <c r="F10">
        <f>115/B25*9</f>
        <v>45</v>
      </c>
      <c r="G10">
        <f>B25/115*9</f>
        <v>1.8</v>
      </c>
      <c r="H10">
        <f>B25</f>
        <v>23</v>
      </c>
    </row>
    <row r="11" spans="1:13" x14ac:dyDescent="0.2">
      <c r="A11" t="s">
        <v>9</v>
      </c>
      <c r="B11">
        <f>B2*10</f>
        <v>120</v>
      </c>
      <c r="C11">
        <f>C2*10</f>
        <v>430</v>
      </c>
      <c r="D11">
        <v>100</v>
      </c>
      <c r="E11">
        <f>5*B25*10</f>
        <v>1150</v>
      </c>
      <c r="F11">
        <f>115/B25*10</f>
        <v>50</v>
      </c>
      <c r="G11">
        <f>B25/115*10</f>
        <v>2</v>
      </c>
      <c r="H11">
        <f>B25</f>
        <v>23</v>
      </c>
    </row>
    <row r="12" spans="1:13" x14ac:dyDescent="0.2">
      <c r="A12" t="s">
        <v>10</v>
      </c>
      <c r="B12">
        <f>B2*11</f>
        <v>132</v>
      </c>
      <c r="C12">
        <f>C2*11</f>
        <v>473</v>
      </c>
      <c r="D12">
        <v>110</v>
      </c>
      <c r="E12">
        <f>5*B25*11</f>
        <v>1265</v>
      </c>
      <c r="F12">
        <f>115/B25*11</f>
        <v>55</v>
      </c>
      <c r="G12">
        <f>B25/115*11</f>
        <v>2.2000000000000002</v>
      </c>
      <c r="H12">
        <f>B25</f>
        <v>23</v>
      </c>
    </row>
    <row r="13" spans="1:13" x14ac:dyDescent="0.2">
      <c r="A13" t="s">
        <v>11</v>
      </c>
      <c r="B13">
        <f>B2*12</f>
        <v>144</v>
      </c>
      <c r="C13">
        <f>C2*12</f>
        <v>516</v>
      </c>
      <c r="D13">
        <v>120</v>
      </c>
      <c r="E13">
        <f>5*B25*12</f>
        <v>1380</v>
      </c>
      <c r="F13">
        <f>115/B25*12</f>
        <v>60</v>
      </c>
      <c r="G13">
        <f>B25/115*12</f>
        <v>2.4000000000000004</v>
      </c>
      <c r="H13">
        <f>B25</f>
        <v>23</v>
      </c>
    </row>
    <row r="14" spans="1:13" x14ac:dyDescent="0.2">
      <c r="A14" t="s">
        <v>12</v>
      </c>
      <c r="B14">
        <f>B2*13</f>
        <v>156</v>
      </c>
      <c r="C14">
        <f>C2*13</f>
        <v>559</v>
      </c>
      <c r="D14">
        <v>130</v>
      </c>
      <c r="E14">
        <f>5*B25*13</f>
        <v>1495</v>
      </c>
      <c r="F14">
        <f>115/B25*13</f>
        <v>65</v>
      </c>
      <c r="G14">
        <f>B25/115*13</f>
        <v>2.6</v>
      </c>
      <c r="H14">
        <f>B25</f>
        <v>23</v>
      </c>
    </row>
    <row r="15" spans="1:13" x14ac:dyDescent="0.2">
      <c r="A15" t="s">
        <v>13</v>
      </c>
      <c r="B15">
        <f>B2*14</f>
        <v>168</v>
      </c>
      <c r="C15">
        <f>C2*14</f>
        <v>602</v>
      </c>
      <c r="D15">
        <v>140</v>
      </c>
      <c r="E15">
        <f>5*B25*14</f>
        <v>1610</v>
      </c>
      <c r="F15">
        <f>115/B25*14</f>
        <v>70</v>
      </c>
      <c r="G15">
        <f>B25/115*14</f>
        <v>2.8000000000000003</v>
      </c>
      <c r="H15">
        <f>B25</f>
        <v>23</v>
      </c>
    </row>
    <row r="16" spans="1:13" x14ac:dyDescent="0.2">
      <c r="A16" t="s">
        <v>14</v>
      </c>
      <c r="B16">
        <f>B2*15</f>
        <v>180</v>
      </c>
      <c r="C16">
        <f>C2*15</f>
        <v>645</v>
      </c>
      <c r="D16">
        <v>150</v>
      </c>
      <c r="E16">
        <f>5*B25*15</f>
        <v>1725</v>
      </c>
      <c r="F16">
        <f>115/B25*15</f>
        <v>75</v>
      </c>
      <c r="G16">
        <f>B25/115*15</f>
        <v>3</v>
      </c>
      <c r="H16">
        <f>B25</f>
        <v>23</v>
      </c>
    </row>
    <row r="17" spans="1:8" x14ac:dyDescent="0.2">
      <c r="A17" t="s">
        <v>15</v>
      </c>
      <c r="B17">
        <f>B2*16</f>
        <v>192</v>
      </c>
      <c r="C17">
        <f>C2*16</f>
        <v>688</v>
      </c>
      <c r="D17">
        <v>160</v>
      </c>
      <c r="E17">
        <f>5*B25*16</f>
        <v>1840</v>
      </c>
      <c r="F17">
        <f>115/B25*16</f>
        <v>80</v>
      </c>
      <c r="G17">
        <f>B25/115*16</f>
        <v>3.2</v>
      </c>
      <c r="H17">
        <f>B25</f>
        <v>23</v>
      </c>
    </row>
    <row r="18" spans="1:8" x14ac:dyDescent="0.2">
      <c r="A18" t="s">
        <v>16</v>
      </c>
      <c r="B18">
        <f>B2*17</f>
        <v>204</v>
      </c>
      <c r="C18">
        <f>C2*17</f>
        <v>731</v>
      </c>
      <c r="D18">
        <v>170</v>
      </c>
      <c r="E18">
        <f>5*B25*17</f>
        <v>1955</v>
      </c>
      <c r="F18">
        <f>115/B25*17</f>
        <v>85</v>
      </c>
      <c r="G18">
        <f>B25/115*17</f>
        <v>3.4000000000000004</v>
      </c>
      <c r="H18">
        <f>B25</f>
        <v>23</v>
      </c>
    </row>
    <row r="19" spans="1:8" x14ac:dyDescent="0.2">
      <c r="A19" t="s">
        <v>17</v>
      </c>
      <c r="B19">
        <f>B2*18</f>
        <v>216</v>
      </c>
      <c r="C19">
        <f>C2*18</f>
        <v>774</v>
      </c>
      <c r="D19">
        <v>180</v>
      </c>
      <c r="E19">
        <f>5*B25*18</f>
        <v>2070</v>
      </c>
      <c r="F19">
        <f>115/B25*18</f>
        <v>90</v>
      </c>
      <c r="G19">
        <f>B25/115*18</f>
        <v>3.6</v>
      </c>
      <c r="H19">
        <f>B25</f>
        <v>23</v>
      </c>
    </row>
    <row r="20" spans="1:8" x14ac:dyDescent="0.2">
      <c r="A20" t="s">
        <v>18</v>
      </c>
      <c r="B20">
        <f>B2*19</f>
        <v>228</v>
      </c>
      <c r="C20">
        <f>C2*19</f>
        <v>817</v>
      </c>
      <c r="D20">
        <v>190</v>
      </c>
      <c r="E20">
        <f>5*B25*19</f>
        <v>2185</v>
      </c>
      <c r="F20">
        <f>115/B25*19</f>
        <v>95</v>
      </c>
      <c r="G20">
        <f>B25/115*19</f>
        <v>3.8000000000000003</v>
      </c>
      <c r="H20">
        <f>B25</f>
        <v>23</v>
      </c>
    </row>
    <row r="21" spans="1:8" x14ac:dyDescent="0.2">
      <c r="A21" t="s">
        <v>19</v>
      </c>
      <c r="B21">
        <f>B2*20</f>
        <v>240</v>
      </c>
      <c r="C21">
        <f>C2*20</f>
        <v>860</v>
      </c>
      <c r="D21">
        <v>200</v>
      </c>
      <c r="E21">
        <f>5*B25*20</f>
        <v>2300</v>
      </c>
      <c r="F21">
        <f>115/B25*20</f>
        <v>100</v>
      </c>
      <c r="G21">
        <f>B25/115*20</f>
        <v>4</v>
      </c>
      <c r="H21">
        <f>B25</f>
        <v>23</v>
      </c>
    </row>
    <row r="25" spans="1:8" x14ac:dyDescent="0.2">
      <c r="A25" t="s">
        <v>24</v>
      </c>
      <c r="B25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Full name</cp:lastModifiedBy>
  <dcterms:created xsi:type="dcterms:W3CDTF">2019-05-03T07:02:16Z</dcterms:created>
  <dcterms:modified xsi:type="dcterms:W3CDTF">2019-05-05T19:31:54Z</dcterms:modified>
</cp:coreProperties>
</file>